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ce03dc22cdccde/Saw ADD/ROI/"/>
    </mc:Choice>
  </mc:AlternateContent>
  <xr:revisionPtr revIDLastSave="7" documentId="8_{0526FFDB-B7AD-4E06-A96F-BC2961EB04CC}" xr6:coauthVersionLast="43" xr6:coauthVersionMax="43" xr10:uidLastSave="{782AF198-8A17-419C-BEE3-BC7C80FC76C7}"/>
  <bookViews>
    <workbookView xWindow="1950" yWindow="900" windowWidth="17730" windowHeight="15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B21" i="1"/>
  <c r="H7" i="1" l="1"/>
  <c r="H11" i="1" s="1"/>
  <c r="B10" i="1"/>
  <c r="B14" i="1" s="1"/>
  <c r="B16" i="1" s="1"/>
  <c r="B20" i="1" s="1"/>
  <c r="B5" i="1"/>
  <c r="H3" i="1"/>
  <c r="E11" i="1"/>
  <c r="E16" i="1" s="1"/>
  <c r="E18" i="1"/>
  <c r="E19" i="1" s="1"/>
  <c r="H18" i="1"/>
  <c r="H19" i="1" s="1"/>
  <c r="E20" i="1" l="1"/>
  <c r="E23" i="1" s="1"/>
  <c r="H20" i="1"/>
  <c r="H23" i="1" s="1"/>
  <c r="B23" i="1"/>
  <c r="B25" i="1" l="1"/>
  <c r="B27" i="1"/>
</calcChain>
</file>

<file path=xl/sharedStrings.xml><?xml version="1.0" encoding="utf-8"?>
<sst xmlns="http://schemas.openxmlformats.org/spreadsheetml/2006/main" count="43" uniqueCount="37">
  <si>
    <t>Yearly increase</t>
  </si>
  <si>
    <t>logs per day produciton</t>
  </si>
  <si>
    <t>Target Size Payback</t>
  </si>
  <si>
    <t>Production Increase Payback</t>
  </si>
  <si>
    <t>Production hours per day</t>
  </si>
  <si>
    <t>Production days per year</t>
  </si>
  <si>
    <t xml:space="preserve">Percent increase </t>
  </si>
  <si>
    <t>`</t>
  </si>
  <si>
    <t>Fiber cost percent</t>
  </si>
  <si>
    <t>Log cost</t>
  </si>
  <si>
    <t>Up Time Payback</t>
  </si>
  <si>
    <t>Hours per year in unscheduled saw changes</t>
  </si>
  <si>
    <t>Combined Payback in months</t>
  </si>
  <si>
    <t>Payback from Target Size in months</t>
  </si>
  <si>
    <t>Payback from Up Time in months</t>
  </si>
  <si>
    <t>Payback from Production in months</t>
  </si>
  <si>
    <t>Percent of cuts with Bandsaws</t>
  </si>
  <si>
    <t>Time per saw change and repair in hours</t>
  </si>
  <si>
    <t>Production months per year</t>
  </si>
  <si>
    <t>Average side boards per log</t>
  </si>
  <si>
    <t>Combined Yearly Increase</t>
  </si>
  <si>
    <t>Target size reduction in mm</t>
  </si>
  <si>
    <t>Target size reduction in m</t>
  </si>
  <si>
    <t>Average Length m</t>
  </si>
  <si>
    <t>Average Cut hieght in mm</t>
  </si>
  <si>
    <t>Cubic Meters per day increase</t>
  </si>
  <si>
    <t>Cubic Meters per month increase</t>
  </si>
  <si>
    <t>Production increase</t>
  </si>
  <si>
    <t>Lumber price</t>
  </si>
  <si>
    <t>Cubic Meters per year increase</t>
  </si>
  <si>
    <t>Hourly production in m3</t>
  </si>
  <si>
    <t>Run time</t>
  </si>
  <si>
    <t>Cubic meters per year increase</t>
  </si>
  <si>
    <t>Reduced saw changes per month (1 per shift)</t>
  </si>
  <si>
    <t>Lumber price per m3 (CAD)</t>
  </si>
  <si>
    <t>Yearly production m3</t>
  </si>
  <si>
    <t>Saw+ADD Price ($CAD)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</si>
</sst>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;[Red]0.00"/>
    <numFmt numFmtId="166" formatCode="#,##0.0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3" fontId="0" fillId="0" borderId="0" xfId="0" applyNumberFormat="1"/>
    <xf numFmtId="1" fontId="0" fillId="0" borderId="0" xfId="0" applyNumberFormat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9" fontId="3" fillId="2" borderId="6" xfId="2" applyFont="1" applyFill="1" applyBorder="1"/>
    <xf numFmtId="0" fontId="4" fillId="0" borderId="5" xfId="0" applyFont="1" applyBorder="1"/>
    <xf numFmtId="0" fontId="0" fillId="2" borderId="6" xfId="0" applyFill="1" applyBorder="1"/>
    <xf numFmtId="0" fontId="0" fillId="0" borderId="6" xfId="0" applyBorder="1"/>
    <xf numFmtId="3" fontId="0" fillId="2" borderId="6" xfId="0" applyNumberFormat="1" applyFill="1" applyBorder="1"/>
    <xf numFmtId="1" fontId="0" fillId="0" borderId="6" xfId="0" applyNumberFormat="1" applyBorder="1"/>
    <xf numFmtId="164" fontId="0" fillId="2" borderId="6" xfId="0" applyNumberFormat="1" applyFill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1" xfId="0" applyBorder="1"/>
    <xf numFmtId="165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1" fontId="0" fillId="0" borderId="5" xfId="0" applyNumberFormat="1" applyBorder="1"/>
    <xf numFmtId="0" fontId="0" fillId="0" borderId="8" xfId="0" applyBorder="1"/>
    <xf numFmtId="9" fontId="0" fillId="0" borderId="6" xfId="2" applyFont="1" applyBorder="1"/>
    <xf numFmtId="10" fontId="0" fillId="2" borderId="6" xfId="0" applyNumberFormat="1" applyFill="1" applyBorder="1"/>
    <xf numFmtId="4" fontId="0" fillId="3" borderId="0" xfId="0" applyNumberFormat="1" applyFill="1"/>
    <xf numFmtId="0" fontId="0" fillId="2" borderId="6" xfId="0" applyFill="1" applyBorder="1"/>
    <xf numFmtId="166" fontId="0" fillId="2" borderId="6" xfId="0" applyNumberFormat="1" applyFill="1" applyBorder="1"/>
    <xf numFmtId="164" fontId="6" fillId="3" borderId="0" xfId="1" applyNumberFormat="1" applyFont="1" applyFill="1"/>
    <xf numFmtId="0" fontId="3" fillId="0" borderId="5" xfId="0" applyFont="1" applyBorder="1"/>
    <xf numFmtId="9" fontId="0" fillId="2" borderId="6" xfId="0" applyNumberFormat="1" applyFill="1" applyBorder="1"/>
    <xf numFmtId="3" fontId="0" fillId="4" borderId="6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Normal="100" workbookViewId="0">
      <selection activeCell="B9" sqref="B9"/>
    </sheetView>
  </sheetViews>
  <sheetFormatPr defaultRowHeight="12.75" x14ac:dyDescent="0.2"/>
  <cols>
    <col min="1" max="1" width="32.85546875" customWidth="1"/>
    <col min="2" max="2" width="13.28515625" customWidth="1"/>
    <col min="3" max="3" width="7.5703125" customWidth="1"/>
    <col min="4" max="4" width="40.42578125" customWidth="1"/>
    <col min="5" max="5" width="13.28515625" customWidth="1"/>
    <col min="6" max="6" width="6.5703125" customWidth="1"/>
    <col min="7" max="7" width="30.7109375" customWidth="1"/>
    <col min="8" max="8" width="14" customWidth="1"/>
    <col min="9" max="9" width="7.5703125" customWidth="1"/>
    <col min="10" max="10" width="19" customWidth="1"/>
    <col min="11" max="11" width="10.28515625" customWidth="1"/>
  </cols>
  <sheetData>
    <row r="1" spans="1:8" ht="13.5" thickBot="1" x14ac:dyDescent="0.25">
      <c r="A1" s="6" t="s">
        <v>2</v>
      </c>
      <c r="B1" s="7"/>
      <c r="D1" s="6" t="s">
        <v>10</v>
      </c>
      <c r="E1" s="7"/>
      <c r="G1" s="6" t="s">
        <v>3</v>
      </c>
      <c r="H1" s="7"/>
    </row>
    <row r="2" spans="1:8" x14ac:dyDescent="0.2">
      <c r="A2" s="8"/>
      <c r="B2" s="9"/>
      <c r="D2" s="8"/>
      <c r="E2" s="9"/>
      <c r="G2" s="8"/>
      <c r="H2" s="9"/>
    </row>
    <row r="3" spans="1:8" x14ac:dyDescent="0.2">
      <c r="A3" s="10" t="s">
        <v>16</v>
      </c>
      <c r="B3" s="11">
        <v>1</v>
      </c>
      <c r="D3" s="10"/>
      <c r="E3" s="14"/>
      <c r="G3" s="10" t="s">
        <v>16</v>
      </c>
      <c r="H3" s="27">
        <f>B3</f>
        <v>1</v>
      </c>
    </row>
    <row r="4" spans="1:8" x14ac:dyDescent="0.2">
      <c r="A4" s="33" t="s">
        <v>21</v>
      </c>
      <c r="B4" s="13">
        <v>0.25</v>
      </c>
      <c r="D4" s="33" t="s">
        <v>33</v>
      </c>
      <c r="E4" s="13">
        <v>40</v>
      </c>
      <c r="G4" s="33" t="s">
        <v>30</v>
      </c>
      <c r="H4" s="15">
        <v>60</v>
      </c>
    </row>
    <row r="5" spans="1:8" x14ac:dyDescent="0.2">
      <c r="A5" s="33" t="s">
        <v>22</v>
      </c>
      <c r="B5" s="14">
        <f>B4/1000</f>
        <v>2.5000000000000001E-4</v>
      </c>
      <c r="D5" s="12" t="s">
        <v>18</v>
      </c>
      <c r="E5" s="14">
        <v>12</v>
      </c>
      <c r="G5" s="12" t="s">
        <v>4</v>
      </c>
      <c r="H5" s="13">
        <v>16</v>
      </c>
    </row>
    <row r="6" spans="1:8" x14ac:dyDescent="0.2">
      <c r="A6" s="10" t="s">
        <v>23</v>
      </c>
      <c r="B6" s="13">
        <v>4.8</v>
      </c>
      <c r="D6" s="12"/>
      <c r="E6" s="14"/>
      <c r="G6" s="12" t="s">
        <v>5</v>
      </c>
      <c r="H6" s="13">
        <v>240</v>
      </c>
    </row>
    <row r="7" spans="1:8" x14ac:dyDescent="0.2">
      <c r="A7" s="33" t="s">
        <v>24</v>
      </c>
      <c r="B7" s="30">
        <v>229</v>
      </c>
      <c r="D7" s="10"/>
      <c r="E7" s="14"/>
      <c r="G7" s="33" t="s">
        <v>35</v>
      </c>
      <c r="H7" s="14">
        <f>E12*E14*H5*H6</f>
        <v>207360</v>
      </c>
    </row>
    <row r="8" spans="1:8" x14ac:dyDescent="0.2">
      <c r="A8" s="10" t="s">
        <v>1</v>
      </c>
      <c r="B8" s="15">
        <v>4500</v>
      </c>
      <c r="C8" s="4"/>
      <c r="D8" s="23"/>
      <c r="E8" s="24"/>
      <c r="G8" s="10"/>
      <c r="H8" s="14"/>
    </row>
    <row r="9" spans="1:8" x14ac:dyDescent="0.2">
      <c r="A9" s="10" t="s">
        <v>19</v>
      </c>
      <c r="B9" s="31">
        <v>1.5</v>
      </c>
      <c r="C9" s="4"/>
      <c r="D9" s="23"/>
      <c r="E9" s="24"/>
      <c r="G9" s="10"/>
      <c r="H9" s="14"/>
    </row>
    <row r="10" spans="1:8" x14ac:dyDescent="0.2">
      <c r="A10" s="10" t="s">
        <v>25</v>
      </c>
      <c r="B10" s="14">
        <f>B5*B6*B7/1000*B8*B3*(B9+1)</f>
        <v>3.0915000000000004</v>
      </c>
      <c r="D10" s="12" t="s">
        <v>17</v>
      </c>
      <c r="E10" s="13">
        <v>0.25</v>
      </c>
      <c r="G10" s="10" t="s">
        <v>6</v>
      </c>
      <c r="H10" s="28">
        <v>0.03</v>
      </c>
    </row>
    <row r="11" spans="1:8" x14ac:dyDescent="0.2">
      <c r="A11" s="10"/>
      <c r="B11" s="14"/>
      <c r="D11" s="12" t="s">
        <v>11</v>
      </c>
      <c r="E11" s="14">
        <f>E4*E10*E5</f>
        <v>120</v>
      </c>
      <c r="G11" s="10" t="s">
        <v>27</v>
      </c>
      <c r="H11" s="14">
        <f>H7*H10*H3</f>
        <v>6220.8</v>
      </c>
    </row>
    <row r="12" spans="1:8" x14ac:dyDescent="0.2">
      <c r="A12" s="10"/>
      <c r="B12" s="14"/>
      <c r="D12" s="33" t="s">
        <v>30</v>
      </c>
      <c r="E12" s="35">
        <f>H4</f>
        <v>60</v>
      </c>
      <c r="G12" s="10"/>
      <c r="H12" s="14"/>
    </row>
    <row r="13" spans="1:8" x14ac:dyDescent="0.2">
      <c r="A13" s="10"/>
      <c r="B13" s="14"/>
      <c r="D13" s="10"/>
      <c r="E13" s="14"/>
      <c r="G13" s="10"/>
      <c r="H13" s="14"/>
    </row>
    <row r="14" spans="1:8" x14ac:dyDescent="0.2">
      <c r="A14" s="10" t="s">
        <v>26</v>
      </c>
      <c r="B14" s="16">
        <f>B10*21</f>
        <v>64.921500000000009</v>
      </c>
      <c r="C14" s="5"/>
      <c r="D14" s="25" t="s">
        <v>31</v>
      </c>
      <c r="E14" s="34">
        <v>0.9</v>
      </c>
      <c r="G14" s="10"/>
      <c r="H14" s="14"/>
    </row>
    <row r="15" spans="1:8" x14ac:dyDescent="0.2">
      <c r="A15" s="10"/>
      <c r="B15" s="14"/>
      <c r="D15" s="10"/>
      <c r="E15" s="14"/>
      <c r="G15" s="10"/>
      <c r="H15" s="14"/>
    </row>
    <row r="16" spans="1:8" x14ac:dyDescent="0.2">
      <c r="A16" s="10" t="s">
        <v>29</v>
      </c>
      <c r="B16" s="16">
        <f>B14*12</f>
        <v>779.05800000000011</v>
      </c>
      <c r="C16" s="5"/>
      <c r="D16" s="33" t="s">
        <v>32</v>
      </c>
      <c r="E16" s="16">
        <f>E11*E12</f>
        <v>7200</v>
      </c>
      <c r="G16" s="10" t="s">
        <v>8</v>
      </c>
      <c r="H16" s="28">
        <v>0.75</v>
      </c>
    </row>
    <row r="17" spans="1:8" x14ac:dyDescent="0.2">
      <c r="A17" s="10"/>
      <c r="B17" s="14"/>
      <c r="D17" s="10"/>
      <c r="E17" s="14"/>
      <c r="G17" s="10"/>
      <c r="H17" s="14"/>
    </row>
    <row r="18" spans="1:8" x14ac:dyDescent="0.2">
      <c r="A18" s="33" t="s">
        <v>34</v>
      </c>
      <c r="B18" s="17">
        <v>194</v>
      </c>
      <c r="C18" s="1"/>
      <c r="D18" s="33" t="s">
        <v>28</v>
      </c>
      <c r="E18" s="18">
        <f>B18</f>
        <v>194</v>
      </c>
      <c r="G18" s="33" t="s">
        <v>28</v>
      </c>
      <c r="H18" s="18">
        <f>B18</f>
        <v>194</v>
      </c>
    </row>
    <row r="19" spans="1:8" x14ac:dyDescent="0.2">
      <c r="A19" s="10"/>
      <c r="B19" s="14"/>
      <c r="D19" s="10" t="s">
        <v>9</v>
      </c>
      <c r="E19" s="18">
        <f>E18*H16</f>
        <v>145.5</v>
      </c>
      <c r="G19" s="10" t="s">
        <v>9</v>
      </c>
      <c r="H19" s="18">
        <f>H18*H16</f>
        <v>145.5</v>
      </c>
    </row>
    <row r="20" spans="1:8" x14ac:dyDescent="0.2">
      <c r="A20" s="10" t="s">
        <v>0</v>
      </c>
      <c r="B20" s="18">
        <f>B16*B18</f>
        <v>151137.25200000001</v>
      </c>
      <c r="C20" s="1"/>
      <c r="D20" s="10" t="s">
        <v>0</v>
      </c>
      <c r="E20" s="18">
        <f>E16*(E18-E19)</f>
        <v>349200</v>
      </c>
      <c r="G20" s="10" t="s">
        <v>0</v>
      </c>
      <c r="H20" s="18">
        <f>H11*(H18-H19)</f>
        <v>301708.79999999999</v>
      </c>
    </row>
    <row r="21" spans="1:8" x14ac:dyDescent="0.2">
      <c r="A21" s="10" t="s">
        <v>36</v>
      </c>
      <c r="B21" s="18">
        <f>157000*1.34</f>
        <v>210380</v>
      </c>
      <c r="D21" s="10"/>
      <c r="E21" s="14"/>
      <c r="G21" s="10"/>
      <c r="H21" s="14"/>
    </row>
    <row r="22" spans="1:8" ht="13.5" thickBot="1" x14ac:dyDescent="0.25">
      <c r="A22" s="19"/>
      <c r="B22" s="20"/>
      <c r="D22" s="19"/>
      <c r="E22" s="26"/>
      <c r="G22" s="19"/>
      <c r="H22" s="26"/>
    </row>
    <row r="23" spans="1:8" ht="13.5" thickBot="1" x14ac:dyDescent="0.25">
      <c r="A23" s="21" t="s">
        <v>13</v>
      </c>
      <c r="B23" s="22">
        <f>B21/(B20/12)</f>
        <v>16.703757456169708</v>
      </c>
      <c r="C23" s="2"/>
      <c r="D23" s="21" t="s">
        <v>14</v>
      </c>
      <c r="E23" s="22">
        <f>B21/(E20/12)</f>
        <v>7.2295532646048111</v>
      </c>
      <c r="G23" s="21" t="s">
        <v>15</v>
      </c>
      <c r="H23" s="22">
        <f>B21/(H20/12)</f>
        <v>8.3675385007000127</v>
      </c>
    </row>
    <row r="24" spans="1:8" x14ac:dyDescent="0.2">
      <c r="G24" t="s">
        <v>7</v>
      </c>
    </row>
    <row r="25" spans="1:8" x14ac:dyDescent="0.2">
      <c r="A25" t="s">
        <v>12</v>
      </c>
      <c r="B25" s="29">
        <f>B21/((B20+E20+H20)/12)</f>
        <v>3.1476496813427373</v>
      </c>
    </row>
    <row r="26" spans="1:8" x14ac:dyDescent="0.2">
      <c r="A26" s="3"/>
    </row>
    <row r="27" spans="1:8" x14ac:dyDescent="0.2">
      <c r="A27" t="s">
        <v>20</v>
      </c>
      <c r="B27" s="32">
        <f>SUM(B20:H20)</f>
        <v>802046.05199999991</v>
      </c>
    </row>
    <row r="28" spans="1:8" x14ac:dyDescent="0.2">
      <c r="D28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Process Control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L Myrfield</dc:creator>
  <cp:lastModifiedBy>Warren Myrfield</cp:lastModifiedBy>
  <dcterms:created xsi:type="dcterms:W3CDTF">2014-09-18T06:19:30Z</dcterms:created>
  <dcterms:modified xsi:type="dcterms:W3CDTF">2019-06-06T18:52:57Z</dcterms:modified>
</cp:coreProperties>
</file>